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5" r:id="rId1"/>
  </sheets>
  <calcPr calcId="145621"/>
</workbook>
</file>

<file path=xl/calcChain.xml><?xml version="1.0" encoding="utf-8"?>
<calcChain xmlns="http://schemas.openxmlformats.org/spreadsheetml/2006/main">
  <c r="AS8" i="5" l="1"/>
  <c r="AG8" i="5"/>
  <c r="AS12" i="5" l="1"/>
  <c r="AQ12" i="5"/>
  <c r="AP12" i="5"/>
  <c r="AO12" i="5"/>
  <c r="AN12" i="5"/>
  <c r="AM12" i="5"/>
  <c r="AG12" i="5"/>
  <c r="AE12" i="5"/>
  <c r="I17" i="5" s="1"/>
  <c r="AD12" i="5"/>
  <c r="H17" i="5" s="1"/>
  <c r="AC12" i="5"/>
  <c r="G17" i="5" s="1"/>
  <c r="AB12" i="5"/>
  <c r="F17" i="5" s="1"/>
  <c r="AA12" i="5"/>
  <c r="E17" i="5" s="1"/>
  <c r="W12" i="5"/>
  <c r="U12" i="5"/>
  <c r="T12" i="5"/>
  <c r="S12" i="5"/>
  <c r="R12" i="5"/>
  <c r="Q12" i="5"/>
  <c r="K12" i="5"/>
  <c r="K16" i="5" s="1"/>
  <c r="I12" i="5"/>
  <c r="H12" i="5"/>
  <c r="H16" i="5" s="1"/>
  <c r="G12" i="5"/>
  <c r="G16" i="5" s="1"/>
  <c r="G18" i="5" s="1"/>
  <c r="F12" i="5"/>
  <c r="F16" i="5" s="1"/>
  <c r="E12" i="5"/>
  <c r="E16" i="5" s="1"/>
  <c r="E18" i="5" s="1"/>
  <c r="I16" i="5" l="1"/>
  <c r="J12" i="5"/>
  <c r="F18" i="5"/>
  <c r="N16" i="5"/>
  <c r="L16" i="5"/>
  <c r="H18" i="5"/>
  <c r="M18" i="5" s="1"/>
  <c r="M16" i="5"/>
  <c r="AR12" i="5"/>
  <c r="M17" i="5"/>
  <c r="K17" i="5"/>
  <c r="K18" i="5" s="1"/>
  <c r="L18" i="5"/>
  <c r="N17" i="5"/>
  <c r="L17" i="5"/>
  <c r="O17" i="5"/>
  <c r="AF12" i="5"/>
  <c r="N18" i="5" l="1"/>
  <c r="I18" i="5"/>
  <c r="O16" i="5"/>
  <c r="J16" i="5"/>
  <c r="J17" i="5"/>
  <c r="O18" i="5" l="1"/>
  <c r="J18" i="5"/>
</calcChain>
</file>

<file path=xl/sharedStrings.xml><?xml version="1.0" encoding="utf-8"?>
<sst xmlns="http://schemas.openxmlformats.org/spreadsheetml/2006/main" count="88" uniqueCount="41">
  <si>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</si>
  <si>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</si>
  <si>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</si>
  <si>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</si>
  <si>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</si>
  <si>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</si>
  <si>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</si>
  <si>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</si>
  <si>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</si>
  <si>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</si>
  <si>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</si>
  <si>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</si>
  <si>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</si>
  <si>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</si>
  <si>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</si>
  <si>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</si>
  <si>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</si>
  <si>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</si>
  <si>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</si>
  <si>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</si>
  <si>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</si>
  <si>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</si>
  <si>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</si>
  <si>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</si>
  <si>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Ura = Kannuksen Ura  (1969)</t>
  </si>
  <si>
    <t>Joonas Lahti</t>
  </si>
  <si>
    <t>4.</t>
  </si>
  <si>
    <t>Ura</t>
  </si>
  <si>
    <t>6.</t>
  </si>
  <si>
    <t>VePe</t>
  </si>
  <si>
    <t>2.</t>
  </si>
  <si>
    <t>1.</t>
  </si>
  <si>
    <t>9.</t>
  </si>
  <si>
    <t>3.</t>
  </si>
  <si>
    <t>21.2.1998   Veteli</t>
  </si>
  <si>
    <t>12.</t>
  </si>
  <si>
    <t>7.</t>
  </si>
  <si>
    <t>Ura  2</t>
  </si>
  <si>
    <t>VePe = Veteli Pesis  (2000),  kasvattajaseura</t>
  </si>
  <si>
    <t>YKV</t>
  </si>
  <si>
    <t>YKV = Ylistaron Kilpa-Veljet  (1945)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</si>
</sst>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5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vertical="top"/>
    </xf>
    <xf numFmtId="164" fontId="2" fillId="3" borderId="1" xfId="0" applyNumberFormat="1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5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34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2014</v>
      </c>
      <c r="Y4" s="12" t="s">
        <v>26</v>
      </c>
      <c r="Z4" s="1" t="s">
        <v>27</v>
      </c>
      <c r="AA4" s="12">
        <v>6</v>
      </c>
      <c r="AB4" s="12">
        <v>0</v>
      </c>
      <c r="AC4" s="12">
        <v>14</v>
      </c>
      <c r="AD4" s="12">
        <v>0</v>
      </c>
      <c r="AE4" s="12">
        <v>17</v>
      </c>
      <c r="AF4" s="68">
        <v>0.56659999999999999</v>
      </c>
      <c r="AG4" s="69">
        <v>30</v>
      </c>
      <c r="AH4" s="7"/>
      <c r="AI4" s="7"/>
      <c r="AJ4" s="7"/>
      <c r="AK4" s="7"/>
      <c r="AL4" s="10"/>
      <c r="AM4" s="12">
        <v>2</v>
      </c>
      <c r="AN4" s="12">
        <v>0</v>
      </c>
      <c r="AO4" s="12">
        <v>0</v>
      </c>
      <c r="AP4" s="12">
        <v>1</v>
      </c>
      <c r="AQ4" s="12">
        <v>6</v>
      </c>
      <c r="AR4" s="65">
        <v>0.5454</v>
      </c>
      <c r="AS4" s="66">
        <v>11</v>
      </c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2015</v>
      </c>
      <c r="Y5" s="12" t="s">
        <v>28</v>
      </c>
      <c r="Z5" s="1" t="s">
        <v>29</v>
      </c>
      <c r="AA5" s="12">
        <v>18</v>
      </c>
      <c r="AB5" s="12">
        <v>0</v>
      </c>
      <c r="AC5" s="12">
        <v>11</v>
      </c>
      <c r="AD5" s="12">
        <v>6</v>
      </c>
      <c r="AE5" s="12">
        <v>43</v>
      </c>
      <c r="AF5" s="68">
        <v>0.43869999999999998</v>
      </c>
      <c r="AG5" s="69">
        <v>98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2016</v>
      </c>
      <c r="Y6" s="12" t="s">
        <v>30</v>
      </c>
      <c r="Z6" s="1" t="s">
        <v>29</v>
      </c>
      <c r="AA6" s="12">
        <v>16</v>
      </c>
      <c r="AB6" s="12">
        <v>4</v>
      </c>
      <c r="AC6" s="12">
        <v>24</v>
      </c>
      <c r="AD6" s="12">
        <v>16</v>
      </c>
      <c r="AE6" s="12">
        <v>61</v>
      </c>
      <c r="AF6" s="68">
        <v>0.60389999999999999</v>
      </c>
      <c r="AG6" s="69">
        <v>101</v>
      </c>
      <c r="AH6" s="7"/>
      <c r="AI6" s="7"/>
      <c r="AJ6" s="7"/>
      <c r="AK6" s="7"/>
      <c r="AL6" s="10"/>
      <c r="AM6" s="12">
        <v>4</v>
      </c>
      <c r="AN6" s="12">
        <v>0</v>
      </c>
      <c r="AO6" s="12">
        <v>0</v>
      </c>
      <c r="AP6" s="12">
        <v>0</v>
      </c>
      <c r="AQ6" s="12">
        <v>9</v>
      </c>
      <c r="AR6" s="65">
        <v>0.42849999999999999</v>
      </c>
      <c r="AS6" s="66">
        <v>21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2017</v>
      </c>
      <c r="Y7" s="12" t="s">
        <v>31</v>
      </c>
      <c r="Z7" s="1" t="s">
        <v>29</v>
      </c>
      <c r="AA7" s="12">
        <v>14</v>
      </c>
      <c r="AB7" s="12">
        <v>1</v>
      </c>
      <c r="AC7" s="12">
        <v>19</v>
      </c>
      <c r="AD7" s="12">
        <v>11</v>
      </c>
      <c r="AE7" s="12">
        <v>54</v>
      </c>
      <c r="AF7" s="68">
        <v>0.6</v>
      </c>
      <c r="AG7" s="69">
        <v>90</v>
      </c>
      <c r="AH7" s="7"/>
      <c r="AI7" s="7"/>
      <c r="AJ7" s="7" t="s">
        <v>32</v>
      </c>
      <c r="AK7" s="7"/>
      <c r="AL7" s="10"/>
      <c r="AM7" s="12">
        <v>7</v>
      </c>
      <c r="AN7" s="12">
        <v>0</v>
      </c>
      <c r="AO7" s="12">
        <v>8</v>
      </c>
      <c r="AP7" s="12">
        <v>5</v>
      </c>
      <c r="AQ7" s="12">
        <v>20</v>
      </c>
      <c r="AR7" s="65">
        <v>0.47599999999999998</v>
      </c>
      <c r="AS7" s="70">
        <v>42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2018</v>
      </c>
      <c r="Y8" s="12" t="s">
        <v>33</v>
      </c>
      <c r="Z8" s="1" t="s">
        <v>29</v>
      </c>
      <c r="AA8" s="12">
        <v>14</v>
      </c>
      <c r="AB8" s="12">
        <v>3</v>
      </c>
      <c r="AC8" s="12">
        <v>27</v>
      </c>
      <c r="AD8" s="12">
        <v>16</v>
      </c>
      <c r="AE8" s="12">
        <v>80</v>
      </c>
      <c r="AF8" s="68">
        <v>0.66659999999999997</v>
      </c>
      <c r="AG8" s="69">
        <f>PRODUCT(AE8/AF8)</f>
        <v>120.01200120012001</v>
      </c>
      <c r="AH8" s="7"/>
      <c r="AI8" s="7"/>
      <c r="AJ8" s="7"/>
      <c r="AK8" s="7"/>
      <c r="AL8" s="10"/>
      <c r="AM8" s="12">
        <v>3</v>
      </c>
      <c r="AN8" s="12">
        <v>0</v>
      </c>
      <c r="AO8" s="12">
        <v>0</v>
      </c>
      <c r="AP8" s="12">
        <v>2</v>
      </c>
      <c r="AQ8" s="12">
        <v>6</v>
      </c>
      <c r="AR8" s="59">
        <v>0.375</v>
      </c>
      <c r="AS8" s="10">
        <f>PRODUCT(AQ8/AR8)</f>
        <v>16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>
        <v>2019</v>
      </c>
      <c r="C9" s="14" t="s">
        <v>35</v>
      </c>
      <c r="D9" s="1" t="s">
        <v>27</v>
      </c>
      <c r="E9" s="12">
        <v>18</v>
      </c>
      <c r="F9" s="12">
        <v>0</v>
      </c>
      <c r="G9" s="12">
        <v>7</v>
      </c>
      <c r="H9" s="13">
        <v>5</v>
      </c>
      <c r="I9" s="12">
        <v>31</v>
      </c>
      <c r="J9" s="32">
        <v>0.38750000000000001</v>
      </c>
      <c r="K9" s="19">
        <v>80</v>
      </c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>
        <v>2019</v>
      </c>
      <c r="Y9" s="12" t="s">
        <v>33</v>
      </c>
      <c r="Z9" s="1" t="s">
        <v>29</v>
      </c>
      <c r="AA9" s="12">
        <v>12</v>
      </c>
      <c r="AB9" s="12">
        <v>3</v>
      </c>
      <c r="AC9" s="12">
        <v>19</v>
      </c>
      <c r="AD9" s="12">
        <v>12</v>
      </c>
      <c r="AE9" s="12">
        <v>56</v>
      </c>
      <c r="AF9" s="68">
        <v>0.62219999999999998</v>
      </c>
      <c r="AG9" s="19">
        <v>90</v>
      </c>
      <c r="AH9" s="40"/>
      <c r="AI9" s="7"/>
      <c r="AJ9" s="7"/>
      <c r="AK9" s="7"/>
      <c r="AM9" s="12"/>
      <c r="AN9" s="12"/>
      <c r="AO9" s="13"/>
      <c r="AP9" s="12"/>
      <c r="AQ9" s="12"/>
      <c r="AR9" s="59"/>
      <c r="AS9" s="10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/>
      <c r="C10" s="14"/>
      <c r="D10" s="1"/>
      <c r="E10" s="12"/>
      <c r="F10" s="12"/>
      <c r="G10" s="12"/>
      <c r="H10" s="13"/>
      <c r="I10" s="12"/>
      <c r="J10" s="32"/>
      <c r="K10" s="19"/>
      <c r="L10" s="40"/>
      <c r="M10" s="7"/>
      <c r="N10" s="7"/>
      <c r="O10" s="7"/>
      <c r="P10" s="10"/>
      <c r="Q10" s="12"/>
      <c r="R10" s="12"/>
      <c r="S10" s="13"/>
      <c r="T10" s="12"/>
      <c r="U10" s="12"/>
      <c r="V10" s="59"/>
      <c r="W10" s="19"/>
      <c r="X10" s="12">
        <v>2020</v>
      </c>
      <c r="Y10" s="12" t="s">
        <v>36</v>
      </c>
      <c r="Z10" s="1" t="s">
        <v>37</v>
      </c>
      <c r="AA10" s="12">
        <v>4</v>
      </c>
      <c r="AB10" s="12">
        <v>2</v>
      </c>
      <c r="AC10" s="12">
        <v>10</v>
      </c>
      <c r="AD10" s="12">
        <v>5</v>
      </c>
      <c r="AE10" s="12">
        <v>19</v>
      </c>
      <c r="AF10" s="32">
        <v>0.55879999999999996</v>
      </c>
      <c r="AG10" s="19">
        <v>34</v>
      </c>
      <c r="AH10" s="40"/>
      <c r="AI10" s="7"/>
      <c r="AJ10" s="7"/>
      <c r="AK10" s="7"/>
      <c r="AM10" s="12"/>
      <c r="AN10" s="12"/>
      <c r="AO10" s="13"/>
      <c r="AP10" s="12"/>
      <c r="AQ10" s="12"/>
      <c r="AR10" s="59"/>
      <c r="AS10" s="10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2"/>
      <c r="C11" s="14"/>
      <c r="D11" s="1"/>
      <c r="E11" s="12"/>
      <c r="F11" s="12"/>
      <c r="G11" s="12"/>
      <c r="H11" s="13"/>
      <c r="I11" s="12"/>
      <c r="J11" s="32"/>
      <c r="K11" s="19"/>
      <c r="L11" s="40"/>
      <c r="M11" s="7"/>
      <c r="N11" s="7"/>
      <c r="O11" s="7"/>
      <c r="P11" s="10"/>
      <c r="Q11" s="12"/>
      <c r="R11" s="12"/>
      <c r="S11" s="13"/>
      <c r="T11" s="12"/>
      <c r="U11" s="12"/>
      <c r="V11" s="59"/>
      <c r="W11" s="19"/>
      <c r="X11" s="71">
        <v>2021</v>
      </c>
      <c r="Y11" s="71" t="s">
        <v>26</v>
      </c>
      <c r="Z11" s="72" t="s">
        <v>39</v>
      </c>
      <c r="AA11" s="71">
        <v>3</v>
      </c>
      <c r="AB11" s="71">
        <v>0</v>
      </c>
      <c r="AC11" s="71">
        <v>4</v>
      </c>
      <c r="AD11" s="71">
        <v>0</v>
      </c>
      <c r="AE11" s="71">
        <v>10</v>
      </c>
      <c r="AF11" s="73">
        <v>0.58819999999999995</v>
      </c>
      <c r="AG11" s="74">
        <v>17</v>
      </c>
      <c r="AH11" s="7"/>
      <c r="AI11" s="7"/>
      <c r="AJ11" s="7"/>
      <c r="AK11" s="7"/>
      <c r="AL11" s="16"/>
      <c r="AM11" s="12"/>
      <c r="AN11" s="12"/>
      <c r="AO11" s="12"/>
      <c r="AP11" s="12"/>
      <c r="AQ11" s="12"/>
      <c r="AR11" s="32"/>
      <c r="AS11" s="10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61" t="s">
        <v>13</v>
      </c>
      <c r="C12" s="62"/>
      <c r="D12" s="63"/>
      <c r="E12" s="36">
        <f>SUM(E4:E11)</f>
        <v>18</v>
      </c>
      <c r="F12" s="36">
        <f>SUM(F4:F11)</f>
        <v>0</v>
      </c>
      <c r="G12" s="36">
        <f>SUM(G4:G11)</f>
        <v>7</v>
      </c>
      <c r="H12" s="36">
        <f>SUM(H4:H11)</f>
        <v>5</v>
      </c>
      <c r="I12" s="36">
        <f>SUM(I4:I11)</f>
        <v>31</v>
      </c>
      <c r="J12" s="37">
        <f>PRODUCT(I12/K12)</f>
        <v>0.38750000000000001</v>
      </c>
      <c r="K12" s="21">
        <f>SUM(K4:K11)</f>
        <v>80</v>
      </c>
      <c r="L12" s="18"/>
      <c r="M12" s="29"/>
      <c r="N12" s="41"/>
      <c r="O12" s="42"/>
      <c r="P12" s="10"/>
      <c r="Q12" s="36">
        <f>SUM(Q4:Q11)</f>
        <v>0</v>
      </c>
      <c r="R12" s="36">
        <f>SUM(R4:R11)</f>
        <v>0</v>
      </c>
      <c r="S12" s="36">
        <f>SUM(S4:S11)</f>
        <v>0</v>
      </c>
      <c r="T12" s="36">
        <f>SUM(T4:T11)</f>
        <v>0</v>
      </c>
      <c r="U12" s="36">
        <f>SUM(U4:U11)</f>
        <v>0</v>
      </c>
      <c r="V12" s="15">
        <v>0</v>
      </c>
      <c r="W12" s="21">
        <f>SUM(W4:W11)</f>
        <v>0</v>
      </c>
      <c r="X12" s="64" t="s">
        <v>13</v>
      </c>
      <c r="Y12" s="11"/>
      <c r="Z12" s="9"/>
      <c r="AA12" s="36">
        <f>SUM(AA4:AA11)</f>
        <v>87</v>
      </c>
      <c r="AB12" s="36">
        <f>SUM(AB4:AB11)</f>
        <v>13</v>
      </c>
      <c r="AC12" s="36">
        <f>SUM(AC4:AC11)</f>
        <v>128</v>
      </c>
      <c r="AD12" s="36">
        <f>SUM(AD4:AD11)</f>
        <v>66</v>
      </c>
      <c r="AE12" s="36">
        <f>SUM(AE4:AE11)</f>
        <v>340</v>
      </c>
      <c r="AF12" s="37">
        <f>PRODUCT(AE12/AG12)</f>
        <v>0.58619476717118946</v>
      </c>
      <c r="AG12" s="21">
        <f>SUM(AG4:AG11)</f>
        <v>580.01200120012004</v>
      </c>
      <c r="AH12" s="18"/>
      <c r="AI12" s="29"/>
      <c r="AJ12" s="41"/>
      <c r="AK12" s="42"/>
      <c r="AL12" s="10"/>
      <c r="AM12" s="36">
        <f>SUM(AM4:AM11)</f>
        <v>16</v>
      </c>
      <c r="AN12" s="36">
        <f>SUM(AN4:AN11)</f>
        <v>0</v>
      </c>
      <c r="AO12" s="36">
        <f>SUM(AO4:AO11)</f>
        <v>8</v>
      </c>
      <c r="AP12" s="36">
        <f>SUM(AP4:AP11)</f>
        <v>8</v>
      </c>
      <c r="AQ12" s="36">
        <f>SUM(AQ4:AQ11)</f>
        <v>41</v>
      </c>
      <c r="AR12" s="37">
        <f>PRODUCT(AQ12/AS12)</f>
        <v>0.45555555555555555</v>
      </c>
      <c r="AS12" s="39">
        <f>SUM(AS4:AS11)</f>
        <v>90</v>
      </c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16"/>
      <c r="C13" s="16"/>
      <c r="D13" s="16"/>
      <c r="E13" s="16"/>
      <c r="F13" s="16"/>
      <c r="G13" s="16"/>
      <c r="H13" s="16"/>
      <c r="I13" s="16"/>
      <c r="J13" s="38"/>
      <c r="K13" s="19"/>
      <c r="L13" s="10"/>
      <c r="M13" s="10"/>
      <c r="N13" s="10"/>
      <c r="O13" s="10"/>
      <c r="P13" s="16"/>
      <c r="Q13" s="16"/>
      <c r="R13" s="17"/>
      <c r="S13" s="16"/>
      <c r="T13" s="16"/>
      <c r="U13" s="10"/>
      <c r="V13" s="10"/>
      <c r="W13" s="19"/>
      <c r="X13" s="16"/>
      <c r="Y13" s="16"/>
      <c r="Z13" s="16"/>
      <c r="AA13" s="16"/>
      <c r="AB13" s="16"/>
      <c r="AC13" s="16"/>
      <c r="AD13" s="16"/>
      <c r="AE13" s="16"/>
      <c r="AF13" s="38"/>
      <c r="AG13" s="19"/>
      <c r="AH13" s="10"/>
      <c r="AI13" s="10"/>
      <c r="AJ13" s="10"/>
      <c r="AK13" s="10"/>
      <c r="AL13" s="16"/>
      <c r="AM13" s="16"/>
      <c r="AN13" s="17"/>
      <c r="AO13" s="16"/>
      <c r="AP13" s="16"/>
      <c r="AQ13" s="10"/>
      <c r="AR13" s="10"/>
      <c r="AS13" s="19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48" t="s">
        <v>16</v>
      </c>
      <c r="C14" s="49"/>
      <c r="D14" s="50"/>
      <c r="E14" s="9" t="s">
        <v>2</v>
      </c>
      <c r="F14" s="7" t="s">
        <v>6</v>
      </c>
      <c r="G14" s="9" t="s">
        <v>4</v>
      </c>
      <c r="H14" s="7" t="s">
        <v>5</v>
      </c>
      <c r="I14" s="7" t="s">
        <v>8</v>
      </c>
      <c r="J14" s="7" t="s">
        <v>9</v>
      </c>
      <c r="K14" s="10"/>
      <c r="L14" s="7" t="s">
        <v>17</v>
      </c>
      <c r="M14" s="7" t="s">
        <v>18</v>
      </c>
      <c r="N14" s="7" t="s">
        <v>23</v>
      </c>
      <c r="O14" s="7" t="s">
        <v>21</v>
      </c>
      <c r="Q14" s="17"/>
      <c r="R14" s="17" t="s">
        <v>10</v>
      </c>
      <c r="S14" s="17"/>
      <c r="T14" s="54" t="s">
        <v>38</v>
      </c>
      <c r="U14" s="10"/>
      <c r="V14" s="19"/>
      <c r="W14" s="19"/>
      <c r="X14" s="43"/>
      <c r="Y14" s="43"/>
      <c r="Z14" s="43"/>
      <c r="AA14" s="43"/>
      <c r="AB14" s="43"/>
      <c r="AC14" s="17"/>
      <c r="AD14" s="17"/>
      <c r="AE14" s="17"/>
      <c r="AF14" s="16"/>
      <c r="AG14" s="16"/>
      <c r="AH14" s="16"/>
      <c r="AI14" s="16"/>
      <c r="AJ14" s="16"/>
      <c r="AK14" s="16"/>
      <c r="AM14" s="19"/>
      <c r="AN14" s="43"/>
      <c r="AO14" s="43"/>
      <c r="AP14" s="43"/>
      <c r="AQ14" s="43"/>
      <c r="AR14" s="43"/>
      <c r="AS14" s="43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51" t="s">
        <v>15</v>
      </c>
      <c r="C15" s="3"/>
      <c r="D15" s="52"/>
      <c r="E15" s="47">
        <v>0</v>
      </c>
      <c r="F15" s="47">
        <v>0</v>
      </c>
      <c r="G15" s="47">
        <v>0</v>
      </c>
      <c r="H15" s="47">
        <v>0</v>
      </c>
      <c r="I15" s="47">
        <v>0</v>
      </c>
      <c r="J15" s="60">
        <v>0</v>
      </c>
      <c r="K15" s="16">
        <v>0</v>
      </c>
      <c r="L15" s="53">
        <v>0</v>
      </c>
      <c r="M15" s="53">
        <v>0</v>
      </c>
      <c r="N15" s="53">
        <v>0</v>
      </c>
      <c r="O15" s="53">
        <v>0</v>
      </c>
      <c r="Q15" s="17"/>
      <c r="R15" s="17"/>
      <c r="S15" s="17"/>
      <c r="T15" s="54" t="s">
        <v>24</v>
      </c>
      <c r="U15" s="16"/>
      <c r="V15" s="16"/>
      <c r="W15" s="16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7"/>
      <c r="AO15" s="17"/>
      <c r="AP15" s="17"/>
      <c r="AQ15" s="17"/>
      <c r="AR15" s="17"/>
      <c r="AS15" s="17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33" t="s">
        <v>11</v>
      </c>
      <c r="C16" s="34"/>
      <c r="D16" s="35"/>
      <c r="E16" s="47">
        <f>PRODUCT(E12+Q12)</f>
        <v>18</v>
      </c>
      <c r="F16" s="47">
        <f>PRODUCT(F12+R12)</f>
        <v>0</v>
      </c>
      <c r="G16" s="47">
        <f>PRODUCT(G12+S12)</f>
        <v>7</v>
      </c>
      <c r="H16" s="47">
        <f>PRODUCT(H12+T12)</f>
        <v>5</v>
      </c>
      <c r="I16" s="47">
        <f>PRODUCT(I12+U12)</f>
        <v>31</v>
      </c>
      <c r="J16" s="60">
        <f>PRODUCT(I16/K16)</f>
        <v>0.38750000000000001</v>
      </c>
      <c r="K16" s="16">
        <f>PRODUCT(K12+W12)</f>
        <v>80</v>
      </c>
      <c r="L16" s="53">
        <f>PRODUCT((F16+G16)/E16)</f>
        <v>0.3888888888888889</v>
      </c>
      <c r="M16" s="53">
        <f>PRODUCT(H16/E16)</f>
        <v>0.27777777777777779</v>
      </c>
      <c r="N16" s="53">
        <f>PRODUCT((F16+G16+H16)/E16)</f>
        <v>0.66666666666666663</v>
      </c>
      <c r="O16" s="53">
        <f>PRODUCT(I16/E16)</f>
        <v>1.7222222222222223</v>
      </c>
      <c r="Q16" s="17"/>
      <c r="R16" s="17"/>
      <c r="S16" s="17"/>
      <c r="T16" s="54" t="s">
        <v>40</v>
      </c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20" t="s">
        <v>12</v>
      </c>
      <c r="C17" s="31"/>
      <c r="D17" s="30"/>
      <c r="E17" s="47">
        <f>PRODUCT(AA12+AM12)</f>
        <v>103</v>
      </c>
      <c r="F17" s="47">
        <f>PRODUCT(AB12+AN12)</f>
        <v>13</v>
      </c>
      <c r="G17" s="47">
        <f>PRODUCT(AC12+AO12)</f>
        <v>136</v>
      </c>
      <c r="H17" s="47">
        <f>PRODUCT(AD12+AP12)</f>
        <v>74</v>
      </c>
      <c r="I17" s="47">
        <f>PRODUCT(AE12+AQ12)</f>
        <v>381</v>
      </c>
      <c r="J17" s="60">
        <f>PRODUCT(I17/K17)</f>
        <v>0.56864653068535476</v>
      </c>
      <c r="K17" s="10">
        <f>PRODUCT(AG12+AS12)</f>
        <v>670.01200120012004</v>
      </c>
      <c r="L17" s="53">
        <f>PRODUCT((F17+G17)/E17)</f>
        <v>1.4466019417475728</v>
      </c>
      <c r="M17" s="53">
        <f>PRODUCT(H17/E17)</f>
        <v>0.71844660194174759</v>
      </c>
      <c r="N17" s="53">
        <f>PRODUCT((F17+G17+H17)/E17)</f>
        <v>2.1650485436893203</v>
      </c>
      <c r="O17" s="53">
        <f>PRODUCT(I17/E17)</f>
        <v>3.6990291262135924</v>
      </c>
      <c r="Q17" s="17"/>
      <c r="R17" s="17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0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x14ac:dyDescent="0.25">
      <c r="A18" s="16"/>
      <c r="B18" s="44" t="s">
        <v>13</v>
      </c>
      <c r="C18" s="45"/>
      <c r="D18" s="46"/>
      <c r="E18" s="47">
        <f>SUM(E15:E17)</f>
        <v>121</v>
      </c>
      <c r="F18" s="47">
        <f t="shared" ref="F18:I18" si="0">SUM(F15:F17)</f>
        <v>13</v>
      </c>
      <c r="G18" s="47">
        <f t="shared" si="0"/>
        <v>143</v>
      </c>
      <c r="H18" s="47">
        <f t="shared" si="0"/>
        <v>79</v>
      </c>
      <c r="I18" s="47">
        <f t="shared" si="0"/>
        <v>412</v>
      </c>
      <c r="J18" s="60">
        <f>PRODUCT(I18/K18)</f>
        <v>0.54932454326163394</v>
      </c>
      <c r="K18" s="16">
        <f>SUM(K15:K17)</f>
        <v>750.01200120012004</v>
      </c>
      <c r="L18" s="53">
        <f>PRODUCT((F18+G18)/E18)</f>
        <v>1.2892561983471074</v>
      </c>
      <c r="M18" s="53">
        <f>PRODUCT(H18/E18)</f>
        <v>0.65289256198347112</v>
      </c>
      <c r="N18" s="53">
        <f>PRODUCT((F18+G18+H18)/E18)</f>
        <v>1.9421487603305785</v>
      </c>
      <c r="O18" s="53">
        <f>PRODUCT(I18/E18)</f>
        <v>3.4049586776859506</v>
      </c>
      <c r="Q18" s="10"/>
      <c r="R18" s="10"/>
      <c r="S18" s="10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0"/>
      <c r="F19" s="10"/>
      <c r="G19" s="10"/>
      <c r="H19" s="10"/>
      <c r="I19" s="10"/>
      <c r="J19" s="16"/>
      <c r="K19" s="16"/>
      <c r="L19" s="10"/>
      <c r="M19" s="10"/>
      <c r="N19" s="10"/>
      <c r="O19" s="10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J79" s="16"/>
      <c r="K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6"/>
      <c r="R90" s="16"/>
      <c r="S90" s="16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A175" s="16"/>
      <c r="B175" s="16"/>
      <c r="C175" s="16"/>
      <c r="D175" s="16"/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  <c r="AT176" s="16"/>
      <c r="AU176" s="16"/>
      <c r="AV176" s="16"/>
      <c r="AW176" s="16"/>
      <c r="AX176" s="16"/>
      <c r="AY176" s="16"/>
      <c r="AZ176" s="16"/>
      <c r="BA176" s="16"/>
      <c r="BB176" s="16"/>
      <c r="BC176" s="16"/>
      <c r="BD176" s="16"/>
      <c r="BE176" s="16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/>
      <c r="M178"/>
      <c r="N178"/>
      <c r="O178"/>
      <c r="P178"/>
      <c r="Q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/>
      <c r="M179"/>
      <c r="N179"/>
      <c r="O179"/>
      <c r="P179"/>
      <c r="Q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R181" s="10"/>
      <c r="S181" s="10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6"/>
      <c r="AL181" s="10"/>
    </row>
    <row r="182" spans="12:38" ht="14.25" x14ac:dyDescent="0.2">
      <c r="L182" s="10"/>
      <c r="M182" s="10"/>
      <c r="N182" s="10"/>
      <c r="O182" s="10"/>
      <c r="P182" s="10"/>
      <c r="R182" s="10"/>
      <c r="S182" s="10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 s="16"/>
      <c r="AL182" s="10"/>
    </row>
    <row r="183" spans="12:38" ht="14.25" x14ac:dyDescent="0.2">
      <c r="L183" s="10"/>
      <c r="M183" s="10"/>
      <c r="N183" s="10"/>
      <c r="O183" s="10"/>
      <c r="P183" s="10"/>
      <c r="R183" s="10"/>
      <c r="S183" s="10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 s="10"/>
      <c r="AL183" s="10"/>
    </row>
    <row r="184" spans="12:38" x14ac:dyDescent="0.25"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</row>
    <row r="185" spans="12:38" x14ac:dyDescent="0.25"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</row>
    <row r="186" spans="12:38" x14ac:dyDescent="0.25"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x14ac:dyDescent="0.25">
      <c r="L210"/>
      <c r="M210"/>
      <c r="N210"/>
      <c r="O210"/>
      <c r="P210"/>
      <c r="R210" s="19"/>
      <c r="S210" s="19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x14ac:dyDescent="0.25">
      <c r="L211"/>
      <c r="M211"/>
      <c r="N211"/>
      <c r="O211"/>
      <c r="P211"/>
      <c r="R211" s="19"/>
      <c r="S211" s="19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ht="14.25" x14ac:dyDescent="0.2">
      <c r="L213"/>
      <c r="M213"/>
      <c r="N213"/>
      <c r="O213"/>
      <c r="P213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  <row r="214" spans="12:38" ht="14.25" x14ac:dyDescent="0.2">
      <c r="L214"/>
      <c r="M214"/>
      <c r="N214"/>
      <c r="O214"/>
      <c r="P214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/>
      <c r="AL214"/>
    </row>
    <row r="215" spans="12:38" ht="14.25" x14ac:dyDescent="0.2">
      <c r="L215"/>
      <c r="M215"/>
      <c r="N215"/>
      <c r="O215"/>
      <c r="P215"/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  <c r="AI215" s="17"/>
      <c r="AJ215" s="17"/>
      <c r="AK215"/>
      <c r="AL215"/>
    </row>
  </sheetData>
  <sortState ref="X10:AI11">
    <sortCondition ref="X10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2021-09-08T21:51:41Z</dcterms:modified>
</cp:coreProperties>
</file>